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owa-1\Wymiana_Zam_Publ\! 1 ELA\2024\ZP_8_24_System próżniowy\SWZ\"/>
    </mc:Choice>
  </mc:AlternateContent>
  <xr:revisionPtr revIDLastSave="0" documentId="13_ncr:1_{AC3100D4-D76B-491F-8BB6-5B97201FE988}" xr6:coauthVersionLast="36" xr6:coauthVersionMax="36" xr10:uidLastSave="{00000000-0000-0000-0000-000000000000}"/>
  <bookViews>
    <workbookView xWindow="-120" yWindow="-120" windowWidth="20700" windowHeight="9495" tabRatio="50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J71" i="1" l="1"/>
  <c r="G71" i="1"/>
  <c r="G69" i="1"/>
  <c r="F69" i="1"/>
  <c r="G48" i="1" l="1"/>
  <c r="J48" i="1" s="1"/>
  <c r="G47" i="1"/>
  <c r="J47" i="1" s="1"/>
  <c r="I48" i="1"/>
  <c r="I47" i="1"/>
  <c r="J43" i="1"/>
  <c r="I43" i="1"/>
  <c r="G43" i="1"/>
  <c r="J42" i="1"/>
  <c r="I42" i="1"/>
  <c r="G42" i="1"/>
  <c r="J41" i="1"/>
  <c r="I41" i="1"/>
  <c r="G41" i="1"/>
  <c r="J40" i="1"/>
  <c r="I40" i="1"/>
  <c r="G40" i="1"/>
  <c r="J39" i="1"/>
  <c r="I39" i="1"/>
  <c r="G39" i="1"/>
  <c r="J38" i="1"/>
  <c r="I38" i="1"/>
  <c r="G38" i="1"/>
  <c r="J37" i="1"/>
  <c r="I37" i="1"/>
  <c r="G37" i="1"/>
  <c r="J36" i="1"/>
  <c r="I36" i="1"/>
  <c r="G36" i="1"/>
  <c r="J35" i="1"/>
  <c r="I35" i="1"/>
  <c r="G35" i="1"/>
  <c r="J34" i="1"/>
  <c r="I34" i="1"/>
  <c r="G34" i="1"/>
  <c r="J31" i="1"/>
  <c r="I31" i="1"/>
  <c r="G31" i="1"/>
  <c r="J29" i="1"/>
  <c r="I29" i="1"/>
  <c r="G29" i="1"/>
  <c r="J27" i="1"/>
  <c r="I27" i="1"/>
  <c r="G27" i="1"/>
  <c r="J26" i="1"/>
  <c r="I26" i="1"/>
  <c r="G26" i="1"/>
  <c r="J24" i="1"/>
  <c r="I24" i="1"/>
  <c r="G24" i="1"/>
  <c r="J23" i="1"/>
  <c r="I23" i="1"/>
  <c r="G23" i="1"/>
  <c r="J21" i="1"/>
  <c r="I21" i="1"/>
  <c r="G21" i="1"/>
  <c r="J19" i="1"/>
  <c r="I19" i="1"/>
  <c r="G19" i="1"/>
  <c r="J18" i="1"/>
  <c r="I18" i="1"/>
  <c r="G18" i="1"/>
  <c r="J16" i="1"/>
  <c r="I16" i="1"/>
  <c r="G16" i="1"/>
  <c r="J15" i="1"/>
  <c r="I15" i="1"/>
  <c r="G15" i="1"/>
  <c r="J14" i="1"/>
  <c r="I14" i="1"/>
  <c r="G14" i="1"/>
  <c r="J13" i="1"/>
  <c r="I13" i="1"/>
  <c r="G13" i="1"/>
  <c r="J12" i="1"/>
  <c r="I12" i="1"/>
  <c r="G12" i="1"/>
  <c r="H51" i="1" l="1"/>
  <c r="H52" i="1"/>
  <c r="G11" i="1"/>
  <c r="G51" i="1"/>
  <c r="G52" i="1"/>
  <c r="F52" i="1"/>
  <c r="F51" i="1"/>
  <c r="G60" i="1"/>
  <c r="J60" i="1"/>
  <c r="I60" i="1"/>
  <c r="I11" i="1"/>
  <c r="G20" i="1"/>
  <c r="G22" i="1"/>
  <c r="G25" i="1"/>
  <c r="G28" i="1"/>
  <c r="G30" i="1"/>
  <c r="G32" i="1"/>
  <c r="J11" i="1" l="1"/>
</calcChain>
</file>

<file path=xl/sharedStrings.xml><?xml version="1.0" encoding="utf-8"?>
<sst xmlns="http://schemas.openxmlformats.org/spreadsheetml/2006/main" count="145" uniqueCount="113">
  <si>
    <t>INFORMACJE OGÓLNE dot. wypełniania formularza</t>
  </si>
  <si>
    <t>L.p.</t>
  </si>
  <si>
    <t>Objętość
ml</t>
  </si>
  <si>
    <t>Producent/ nr katalogowy</t>
  </si>
  <si>
    <r>
      <t>Cena</t>
    </r>
    <r>
      <rPr>
        <b/>
        <sz val="10"/>
        <rFont val="Arial CE"/>
        <family val="2"/>
        <charset val="238"/>
      </rPr>
      <t xml:space="preserve"> jedn. netto w zł</t>
    </r>
  </si>
  <si>
    <t>Wartość netto w zł</t>
  </si>
  <si>
    <t>% VAT</t>
  </si>
  <si>
    <t>Wartość brutto w zł</t>
  </si>
  <si>
    <t>A</t>
  </si>
  <si>
    <t>B</t>
  </si>
  <si>
    <t>C</t>
  </si>
  <si>
    <t>D</t>
  </si>
  <si>
    <t>E</t>
  </si>
  <si>
    <t xml:space="preserve">BIOCHEMIA + TESTY + WR </t>
  </si>
  <si>
    <t xml:space="preserve">4 – 5 </t>
  </si>
  <si>
    <t xml:space="preserve">6,0 – 9 </t>
  </si>
  <si>
    <t>Probówki do oznaczania mleczanów</t>
  </si>
  <si>
    <t>2 – 4</t>
  </si>
  <si>
    <t>3 – 5</t>
  </si>
  <si>
    <t>Probówki z heparyną litową i seperatorem mechanicznym</t>
  </si>
  <si>
    <t>IMMUNOLOGIA TRANSFUZJOLOGICZNA</t>
  </si>
  <si>
    <t xml:space="preserve">Probówka do analizy osocza EDTA </t>
  </si>
  <si>
    <t xml:space="preserve">5 – 6 </t>
  </si>
  <si>
    <t>HEMATOLOGIA</t>
  </si>
  <si>
    <t xml:space="preserve">Probówki do analizy krwi pełnej z EDTA </t>
  </si>
  <si>
    <t xml:space="preserve">1,5 – 3,5 </t>
  </si>
  <si>
    <t xml:space="preserve"> KOAGULOLOGIA</t>
  </si>
  <si>
    <t>Probówka z 3,2 % cytrynianem sodowym</t>
  </si>
  <si>
    <t xml:space="preserve">1,8 – 3,5 </t>
  </si>
  <si>
    <t>2,7 – 3,5</t>
  </si>
  <si>
    <r>
      <t xml:space="preserve">PROBÓWKI DO POBIERANIA KRWI </t>
    </r>
    <r>
      <rPr>
        <b/>
        <sz val="10"/>
        <rFont val="Arial CE"/>
        <family val="2"/>
        <charset val="238"/>
      </rPr>
      <t>WŁOŚNICZKOWEJ</t>
    </r>
  </si>
  <si>
    <t>Probówki do otrzymania surowicy</t>
  </si>
  <si>
    <t>Probówki z EDTA (13x75) z przebijalnym korkiem</t>
  </si>
  <si>
    <t>0,25-0,5</t>
  </si>
  <si>
    <t xml:space="preserve">GAZOMETRIA </t>
  </si>
  <si>
    <t>Zestawy (strzykawka+igła z zabezpieczeniem przeciwzakłuciowym) do pobierania  krwi tętniczej</t>
  </si>
  <si>
    <t>&lt; 3</t>
  </si>
  <si>
    <t>BIOLOGIA MOLEKULARNA</t>
  </si>
  <si>
    <t>Probówki do badań z zakresu biologii molekularnej</t>
  </si>
  <si>
    <t>AKCESORIA</t>
  </si>
  <si>
    <t>Szacunkowa ilość</t>
  </si>
  <si>
    <t>Cena jedn. netto w zł</t>
  </si>
  <si>
    <t>Motylki z adapterem luer, dł.drenu 17,8-18 cm z zabezpieczeniem przeciwzakłuciowym</t>
  </si>
  <si>
    <t>Adaptery (łączniki do igieł typu Luer)</t>
  </si>
  <si>
    <t>Jednorazowe stazy</t>
  </si>
  <si>
    <t>Elementy niezbędne do wykonywania rozmazu hematologicznego bez otwierania probówki</t>
  </si>
  <si>
    <t>Adapter luer zespolony z uchwytem "męski" - niebieski, pakowany pojedyńczo, sterylny</t>
  </si>
  <si>
    <t>Cena jedn. brutto w zł</t>
  </si>
  <si>
    <t>W Formularzu włączono opcję „DOKŁADNOŚĆ JAK ZAZNACZONO”</t>
  </si>
  <si>
    <t>Należy wypełniać jedynie białe części arkusza</t>
  </si>
  <si>
    <t>Należy stosować wzory z wiersza drugiego tabeli</t>
  </si>
  <si>
    <t xml:space="preserve">Nazwa </t>
  </si>
  <si>
    <t>Ilość miesięcy</t>
  </si>
  <si>
    <t>Miesięczny czynsz netto</t>
  </si>
  <si>
    <t>Stawka VAT</t>
  </si>
  <si>
    <t>Miesięczny czynsz brutto</t>
  </si>
  <si>
    <t>Wartość netto czynszu</t>
  </si>
  <si>
    <t>Wartość brutto czynszu</t>
  </si>
  <si>
    <t>F = D + D * E</t>
  </si>
  <si>
    <t>G = D * C</t>
  </si>
  <si>
    <t>H = F * C</t>
  </si>
  <si>
    <t>Typ</t>
  </si>
  <si>
    <t>Producent</t>
  </si>
  <si>
    <t>Rok produkcji</t>
  </si>
  <si>
    <t>Aparat do odczytu OB.</t>
  </si>
  <si>
    <t>Wirówka citowa</t>
  </si>
  <si>
    <t>netto</t>
  </si>
  <si>
    <t>brutto</t>
  </si>
  <si>
    <r>
      <t>Probówki do analizy osocza z h</t>
    </r>
    <r>
      <rPr>
        <sz val="10"/>
        <rFont val="Arial CE"/>
        <family val="2"/>
        <charset val="238"/>
      </rPr>
      <t>eparyną litową</t>
    </r>
  </si>
  <si>
    <r>
      <t xml:space="preserve">Uchwyty </t>
    </r>
    <r>
      <rPr>
        <b/>
        <sz val="10"/>
        <rFont val="Arial"/>
        <family val="2"/>
        <charset val="238"/>
      </rPr>
      <t>(pakowane po 100-250 szt.)</t>
    </r>
  </si>
  <si>
    <t>a</t>
  </si>
  <si>
    <t>b</t>
  </si>
  <si>
    <t>c</t>
  </si>
  <si>
    <t>d</t>
  </si>
  <si>
    <t>e</t>
  </si>
  <si>
    <t>f</t>
  </si>
  <si>
    <t>g = c*f</t>
  </si>
  <si>
    <t>h</t>
  </si>
  <si>
    <t>i = f+f*h</t>
  </si>
  <si>
    <t>i = g+g*h</t>
  </si>
  <si>
    <t>Miesięczny czynsz dzierżawny za aparat do odczytu OB.</t>
  </si>
  <si>
    <t>Miesięczny czynsz dzierżawny za wirówkę</t>
  </si>
  <si>
    <t>Nazwa asortymentu</t>
  </si>
  <si>
    <r>
      <t xml:space="preserve">Oferujemy dzierżawę/ użyczenie* aparatu do odczytu OB. oraz dzierżawę/ użyczenie* wirówki citowej </t>
    </r>
    <r>
      <rPr>
        <b/>
        <i/>
        <sz val="10"/>
        <color indexed="10"/>
        <rFont val="Arial"/>
        <family val="2"/>
        <charset val="238"/>
      </rPr>
      <t>(* - niepotrzebne skreślić)</t>
    </r>
  </si>
  <si>
    <t>Igły systemowe nr 8 z zabezpieczeniem przeciwzakłuciowym zintegrowanym z nasadą igły</t>
  </si>
  <si>
    <t>Igły systemowe nr 7 z zabezpieczeniem przeciwzakłuciowym zintegrowanym z nasadą igły</t>
  </si>
  <si>
    <t xml:space="preserve">0,4 -  0,5 </t>
  </si>
  <si>
    <t xml:space="preserve">Probówki z 3,2 %  cytrynianem sodowym  </t>
  </si>
  <si>
    <r>
      <t>Szacunkowa i</t>
    </r>
    <r>
      <rPr>
        <b/>
        <sz val="10"/>
        <rFont val="Arial CE"/>
        <family val="2"/>
        <charset val="238"/>
      </rPr>
      <t>lość szt. na 36 m-cy</t>
    </r>
  </si>
  <si>
    <t>Probówki do analizy surowicy z aktywatorem skrzepu i żelem separującym</t>
  </si>
  <si>
    <t>Formularz cenowy</t>
  </si>
  <si>
    <t>Załącznik nr 2 do SWZ</t>
  </si>
  <si>
    <r>
      <t xml:space="preserve">1,6 - </t>
    </r>
    <r>
      <rPr>
        <sz val="10"/>
        <rFont val="Arial"/>
        <family val="2"/>
      </rPr>
      <t>2,5</t>
    </r>
  </si>
  <si>
    <r>
      <t>Motylki</t>
    </r>
    <r>
      <rPr>
        <b/>
        <sz val="10"/>
        <rFont val="Arial"/>
        <family val="2"/>
        <charset val="238"/>
      </rPr>
      <t xml:space="preserve"> z fabrycznie zintegrowanym uchwytem</t>
    </r>
    <r>
      <rPr>
        <sz val="10"/>
        <rFont val="Arial"/>
        <family val="2"/>
        <charset val="238"/>
      </rPr>
      <t xml:space="preserve">, z adapterem luer, dł.drenu 17,8 </t>
    </r>
    <r>
      <rPr>
        <sz val="10"/>
        <rFont val="Arial"/>
        <family val="2"/>
      </rPr>
      <t>- 31</t>
    </r>
    <r>
      <rPr>
        <sz val="10"/>
        <rFont val="Arial"/>
        <family val="2"/>
        <charset val="238"/>
      </rPr>
      <t xml:space="preserve"> cm z zabezpieczeniem przeciwzakłuciowym, sterylne, pakowane pojedynczo, kompatybilne z szyjkami butelek z podłożami do hodowli drobnoustrojów z krwi stosowanymi przez Zamawiającego. </t>
    </r>
  </si>
  <si>
    <t>Probówka do analizy surowicy z krzemionką</t>
  </si>
  <si>
    <t>6 - 7</t>
  </si>
  <si>
    <r>
      <t>Igły systemowe nr 8 z widocznym przepływem krwi i zabezpieczeniem przeciwzakłuciowym zintegrowanym z nasadą igły</t>
    </r>
    <r>
      <rPr>
        <sz val="10"/>
        <rFont val="Arial"/>
        <family val="2"/>
      </rPr>
      <t xml:space="preserve"> oraz z fabrycznym uchwytem</t>
    </r>
    <r>
      <rPr>
        <sz val="10"/>
        <rFont val="Arial"/>
        <family val="2"/>
        <charset val="238"/>
      </rPr>
      <t xml:space="preserve">  </t>
    </r>
  </si>
  <si>
    <t>Materiały zużywalne, kontrole i płyny systemowe dostosowane do 10 000 oznaczeń OB/36 miesięcy (tabelę można rozszerzyć)**</t>
  </si>
  <si>
    <t>ilość dostosowana do ilości oznaczeń</t>
  </si>
  <si>
    <t>Lp.</t>
  </si>
  <si>
    <t>Ilość</t>
  </si>
  <si>
    <t>Wielkość opakowania</t>
  </si>
  <si>
    <t>Ilośc oferowanych opakowań</t>
  </si>
  <si>
    <t>Sprawa ZP 8/24</t>
  </si>
  <si>
    <t>Skaner (iluminator) żył</t>
  </si>
  <si>
    <t>Ilość sztuk</t>
  </si>
  <si>
    <t>Cena netto</t>
  </si>
  <si>
    <t xml:space="preserve">Wartość netto </t>
  </si>
  <si>
    <t>Wartość brutto</t>
  </si>
  <si>
    <t>F = D * C</t>
  </si>
  <si>
    <t>G = F + F * E</t>
  </si>
  <si>
    <t>Sprzedaż skanera (iluminatora) żył w ostatnim dniu obowiązywania umowy</t>
  </si>
  <si>
    <t>RAZEM WARTOŚĆ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</si>
</sst>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  <family val="2"/>
      <charset val="238"/>
    </font>
    <font>
      <sz val="10.5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sz val="11"/>
      <name val="Arial"/>
      <family val="2"/>
      <charset val="1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1"/>
    </font>
    <font>
      <b/>
      <i/>
      <sz val="10"/>
      <color indexed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.5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2"/>
      </patternFill>
    </fill>
    <fill>
      <patternFill patternType="solid">
        <fgColor theme="8" tint="0.79998168889431442"/>
        <bgColor indexed="13"/>
      </patternFill>
    </fill>
    <fill>
      <patternFill patternType="solid">
        <fgColor theme="8" tint="0.79998168889431442"/>
        <bgColor indexed="31"/>
      </patternFill>
    </fill>
    <fill>
      <patternFill patternType="solid">
        <fgColor theme="8" tint="0.79998168889431442"/>
        <bgColor indexed="34"/>
      </patternFill>
    </fill>
    <fill>
      <patternFill patternType="solid">
        <fgColor theme="8" tint="0.79998168889431442"/>
        <bgColor indexed="26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Font="1" applyAlignment="1">
      <alignment horizontal="center"/>
    </xf>
    <xf numFmtId="4" fontId="8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11" fillId="0" borderId="0" xfId="0" applyFont="1"/>
    <xf numFmtId="0" fontId="11" fillId="0" borderId="2" xfId="0" applyFont="1" applyFill="1" applyBorder="1" applyAlignment="1">
      <alignment vertical="center"/>
    </xf>
    <xf numFmtId="4" fontId="11" fillId="0" borderId="2" xfId="0" applyNumberFormat="1" applyFont="1" applyFill="1" applyBorder="1" applyAlignment="1">
      <alignment vertical="center"/>
    </xf>
    <xf numFmtId="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Border="1" applyAlignment="1">
      <alignment vertical="center"/>
    </xf>
    <xf numFmtId="0" fontId="0" fillId="0" borderId="0" xfId="0" applyAlignment="1">
      <alignment wrapText="1"/>
    </xf>
    <xf numFmtId="0" fontId="17" fillId="0" borderId="2" xfId="0" applyFont="1" applyFill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2" borderId="0" xfId="0" applyFont="1" applyFill="1"/>
    <xf numFmtId="0" fontId="0" fillId="2" borderId="0" xfId="0" applyFont="1" applyFill="1"/>
    <xf numFmtId="0" fontId="0" fillId="2" borderId="0" xfId="0" applyFont="1" applyFill="1" applyAlignment="1">
      <alignment horizontal="center"/>
    </xf>
    <xf numFmtId="4" fontId="2" fillId="3" borderId="0" xfId="0" applyNumberFormat="1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wrapText="1"/>
    </xf>
    <xf numFmtId="0" fontId="11" fillId="5" borderId="2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vertical="center" wrapText="1"/>
    </xf>
    <xf numFmtId="3" fontId="11" fillId="2" borderId="2" xfId="0" applyNumberFormat="1" applyFont="1" applyFill="1" applyBorder="1" applyAlignment="1">
      <alignment vertical="center"/>
    </xf>
    <xf numFmtId="0" fontId="11" fillId="5" borderId="2" xfId="0" applyNumberFormat="1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right" vertical="center"/>
    </xf>
    <xf numFmtId="0" fontId="0" fillId="2" borderId="2" xfId="0" applyFill="1" applyBorder="1" applyAlignment="1">
      <alignment vertical="center" wrapText="1"/>
    </xf>
    <xf numFmtId="49" fontId="0" fillId="2" borderId="2" xfId="0" applyNumberFormat="1" applyFill="1" applyBorder="1" applyAlignment="1">
      <alignment horizontal="center" vertical="center"/>
    </xf>
    <xf numFmtId="3" fontId="11" fillId="5" borderId="2" xfId="0" applyNumberFormat="1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3" fontId="18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vertical="center" wrapText="1"/>
    </xf>
    <xf numFmtId="0" fontId="7" fillId="3" borderId="10" xfId="0" applyFont="1" applyFill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 vertical="center" wrapText="1"/>
    </xf>
    <xf numFmtId="9" fontId="7" fillId="3" borderId="10" xfId="0" applyNumberFormat="1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4" fontId="0" fillId="5" borderId="9" xfId="0" applyNumberFormat="1" applyFont="1" applyFill="1" applyBorder="1" applyAlignment="1">
      <alignment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 wrapText="1"/>
    </xf>
    <xf numFmtId="4" fontId="14" fillId="3" borderId="13" xfId="0" applyNumberFormat="1" applyFont="1" applyFill="1" applyBorder="1" applyAlignment="1">
      <alignment horizontal="center" vertical="center" wrapText="1"/>
    </xf>
    <xf numFmtId="9" fontId="14" fillId="3" borderId="13" xfId="0" applyNumberFormat="1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 wrapText="1"/>
    </xf>
    <xf numFmtId="4" fontId="0" fillId="5" borderId="8" xfId="0" applyNumberFormat="1" applyFont="1" applyFill="1" applyBorder="1" applyAlignment="1">
      <alignment vertical="center"/>
    </xf>
    <xf numFmtId="4" fontId="0" fillId="5" borderId="0" xfId="0" applyNumberFormat="1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9" fillId="2" borderId="0" xfId="0" applyFont="1" applyFill="1"/>
    <xf numFmtId="0" fontId="9" fillId="2" borderId="0" xfId="0" applyFont="1" applyFill="1" applyBorder="1"/>
    <xf numFmtId="4" fontId="8" fillId="3" borderId="0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0" fillId="6" borderId="12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0" fillId="6" borderId="6" xfId="0" applyFont="1" applyFill="1" applyBorder="1" applyAlignment="1">
      <alignment vertical="center"/>
    </xf>
    <xf numFmtId="0" fontId="0" fillId="5" borderId="6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9" fontId="6" fillId="2" borderId="0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vertical="center" wrapText="1"/>
    </xf>
    <xf numFmtId="0" fontId="2" fillId="2" borderId="0" xfId="0" applyFont="1" applyFill="1"/>
    <xf numFmtId="0" fontId="19" fillId="2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/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4" fontId="2" fillId="3" borderId="0" xfId="0" applyNumberFormat="1" applyFont="1" applyFill="1" applyBorder="1" applyAlignment="1">
      <alignment horizontal="left" vertical="center"/>
    </xf>
    <xf numFmtId="4" fontId="11" fillId="3" borderId="0" xfId="0" applyNumberFormat="1" applyFont="1" applyFill="1" applyBorder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4" xfId="0" applyFont="1" applyFill="1" applyBorder="1" applyAlignment="1">
      <alignment vertical="center" wrapText="1"/>
    </xf>
    <xf numFmtId="4" fontId="6" fillId="0" borderId="2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wrapText="1"/>
    </xf>
    <xf numFmtId="0" fontId="6" fillId="7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vertical="center"/>
    </xf>
    <xf numFmtId="0" fontId="5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 wrapText="1"/>
    </xf>
    <xf numFmtId="9" fontId="5" fillId="7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wrapText="1"/>
    </xf>
    <xf numFmtId="0" fontId="5" fillId="7" borderId="13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right" vertical="center"/>
    </xf>
    <xf numFmtId="4" fontId="13" fillId="2" borderId="2" xfId="0" applyNumberFormat="1" applyFont="1" applyFill="1" applyBorder="1" applyAlignment="1">
      <alignment vertical="center"/>
    </xf>
    <xf numFmtId="0" fontId="13" fillId="2" borderId="14" xfId="0" applyFont="1" applyFill="1" applyBorder="1" applyAlignment="1">
      <alignment horizontal="right" vertical="center"/>
    </xf>
    <xf numFmtId="0" fontId="13" fillId="2" borderId="16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6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1"/>
  <sheetViews>
    <sheetView tabSelected="1" zoomScale="115" zoomScaleNormal="115" workbookViewId="0">
      <selection activeCell="K69" sqref="K69"/>
    </sheetView>
  </sheetViews>
  <sheetFormatPr defaultColWidth="11.5703125" defaultRowHeight="14.85" customHeight="1" x14ac:dyDescent="0.2"/>
  <cols>
    <col min="1" max="1" width="4.85546875" style="1" customWidth="1"/>
    <col min="2" max="2" width="30.5703125" style="2" customWidth="1"/>
    <col min="3" max="3" width="11.85546875" style="1" customWidth="1"/>
    <col min="4" max="4" width="13.42578125" style="1" customWidth="1"/>
    <col min="5" max="5" width="17.85546875" style="1" customWidth="1"/>
    <col min="6" max="6" width="11.5703125" style="3" customWidth="1"/>
    <col min="7" max="7" width="15.7109375" style="1" customWidth="1"/>
    <col min="8" max="8" width="5.85546875" style="1" customWidth="1"/>
    <col min="9" max="9" width="10.7109375" style="1" customWidth="1"/>
    <col min="10" max="10" width="17.28515625" style="1" customWidth="1"/>
    <col min="11" max="16384" width="11.5703125" style="1"/>
  </cols>
  <sheetData>
    <row r="1" spans="1:10" s="93" customFormat="1" ht="14.85" customHeight="1" x14ac:dyDescent="0.2">
      <c r="A1" s="90" t="s">
        <v>91</v>
      </c>
      <c r="B1" s="91"/>
      <c r="C1" s="90"/>
      <c r="D1" s="90"/>
      <c r="E1" s="90"/>
      <c r="F1" s="92"/>
      <c r="G1" s="90"/>
      <c r="H1" s="90"/>
      <c r="I1" s="90"/>
      <c r="J1" s="90" t="s">
        <v>103</v>
      </c>
    </row>
    <row r="2" spans="1:10" ht="14.85" customHeight="1" x14ac:dyDescent="0.2">
      <c r="A2" s="18"/>
      <c r="B2" s="17"/>
      <c r="C2" s="18"/>
      <c r="D2" s="18"/>
      <c r="E2" s="18"/>
      <c r="F2" s="19"/>
      <c r="G2" s="18"/>
      <c r="H2" s="18"/>
      <c r="I2" s="18"/>
      <c r="J2" s="18"/>
    </row>
    <row r="3" spans="1:10" s="7" customFormat="1" ht="12.75" x14ac:dyDescent="0.2">
      <c r="A3" s="109" t="s">
        <v>0</v>
      </c>
      <c r="B3" s="109"/>
      <c r="C3" s="109"/>
      <c r="D3" s="109"/>
      <c r="E3" s="109"/>
      <c r="F3" s="109"/>
      <c r="G3" s="109"/>
      <c r="H3" s="109"/>
      <c r="I3" s="109"/>
      <c r="J3" s="109"/>
    </row>
    <row r="4" spans="1:10" s="7" customFormat="1" ht="12.75" x14ac:dyDescent="0.2">
      <c r="A4" s="20"/>
      <c r="B4" s="20"/>
      <c r="C4" s="20"/>
      <c r="D4" s="20"/>
      <c r="E4" s="20" t="s">
        <v>90</v>
      </c>
      <c r="F4" s="20"/>
      <c r="G4" s="20"/>
      <c r="H4" s="20"/>
      <c r="I4" s="20"/>
      <c r="J4" s="20"/>
    </row>
    <row r="5" spans="1:10" s="7" customFormat="1" ht="14.25" customHeight="1" x14ac:dyDescent="0.2">
      <c r="A5" s="110" t="s">
        <v>48</v>
      </c>
      <c r="B5" s="110"/>
      <c r="C5" s="110"/>
      <c r="D5" s="110"/>
      <c r="E5" s="110"/>
      <c r="F5" s="110"/>
      <c r="G5" s="110"/>
      <c r="H5" s="110"/>
      <c r="I5" s="110"/>
      <c r="J5" s="110"/>
    </row>
    <row r="6" spans="1:10" s="7" customFormat="1" ht="14.85" customHeight="1" x14ac:dyDescent="0.2">
      <c r="A6" s="110" t="s">
        <v>49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s="7" customFormat="1" ht="14.85" customHeight="1" x14ac:dyDescent="0.2">
      <c r="A7" s="110" t="s">
        <v>50</v>
      </c>
      <c r="B7" s="110"/>
      <c r="C7" s="110"/>
      <c r="D7" s="110"/>
      <c r="E7" s="110"/>
      <c r="F7" s="110"/>
      <c r="G7" s="110"/>
      <c r="H7" s="110"/>
      <c r="I7" s="110"/>
      <c r="J7" s="110"/>
    </row>
    <row r="8" spans="1:10" s="7" customFormat="1" ht="38.85" customHeight="1" x14ac:dyDescent="0.2">
      <c r="A8" s="21" t="s">
        <v>1</v>
      </c>
      <c r="B8" s="21" t="s">
        <v>82</v>
      </c>
      <c r="C8" s="22" t="s">
        <v>2</v>
      </c>
      <c r="D8" s="22" t="s">
        <v>88</v>
      </c>
      <c r="E8" s="22" t="s">
        <v>3</v>
      </c>
      <c r="F8" s="22" t="s">
        <v>4</v>
      </c>
      <c r="G8" s="22" t="s">
        <v>5</v>
      </c>
      <c r="H8" s="21" t="s">
        <v>6</v>
      </c>
      <c r="I8" s="22" t="s">
        <v>47</v>
      </c>
      <c r="J8" s="22" t="s">
        <v>7</v>
      </c>
    </row>
    <row r="9" spans="1:10" s="13" customFormat="1" ht="12.75" x14ac:dyDescent="0.2">
      <c r="A9" s="23" t="s">
        <v>70</v>
      </c>
      <c r="B9" s="23" t="s">
        <v>71</v>
      </c>
      <c r="C9" s="24" t="s">
        <v>72</v>
      </c>
      <c r="D9" s="23" t="s">
        <v>73</v>
      </c>
      <c r="E9" s="24" t="s">
        <v>74</v>
      </c>
      <c r="F9" s="24" t="s">
        <v>75</v>
      </c>
      <c r="G9" s="24" t="s">
        <v>76</v>
      </c>
      <c r="H9" s="24" t="s">
        <v>77</v>
      </c>
      <c r="I9" s="24" t="s">
        <v>78</v>
      </c>
      <c r="J9" s="25" t="s">
        <v>79</v>
      </c>
    </row>
    <row r="10" spans="1:10" s="7" customFormat="1" ht="17.25" customHeight="1" x14ac:dyDescent="0.2">
      <c r="A10" s="105" t="s">
        <v>13</v>
      </c>
      <c r="B10" s="105"/>
      <c r="C10" s="105"/>
      <c r="D10" s="105"/>
      <c r="E10" s="105"/>
      <c r="F10" s="105"/>
      <c r="G10" s="105"/>
      <c r="H10" s="105"/>
      <c r="I10" s="105"/>
      <c r="J10" s="105"/>
    </row>
    <row r="11" spans="1:10" s="7" customFormat="1" ht="41.45" customHeight="1" x14ac:dyDescent="0.2">
      <c r="A11" s="26">
        <v>1</v>
      </c>
      <c r="B11" s="27" t="s">
        <v>89</v>
      </c>
      <c r="C11" s="26" t="s">
        <v>92</v>
      </c>
      <c r="D11" s="28">
        <v>9000</v>
      </c>
      <c r="E11" s="8"/>
      <c r="F11" s="9"/>
      <c r="G11" s="31" t="str">
        <f t="shared" ref="G11" si="0">IF(F11="","",D11*F11)</f>
        <v/>
      </c>
      <c r="H11" s="10"/>
      <c r="I11" s="32" t="str">
        <f t="shared" ref="I11" si="1">IF(F11="","",F11*H11+F11)</f>
        <v/>
      </c>
      <c r="J11" s="33" t="str">
        <f t="shared" ref="J11" si="2">IF(F11="","",G11*H11+G11)</f>
        <v/>
      </c>
    </row>
    <row r="12" spans="1:10" s="7" customFormat="1" ht="41.1" customHeight="1" x14ac:dyDescent="0.2">
      <c r="A12" s="26">
        <v>2</v>
      </c>
      <c r="B12" s="27" t="s">
        <v>89</v>
      </c>
      <c r="C12" s="26" t="s">
        <v>14</v>
      </c>
      <c r="D12" s="28">
        <v>330000</v>
      </c>
      <c r="E12" s="8"/>
      <c r="F12" s="9"/>
      <c r="G12" s="31" t="str">
        <f t="shared" ref="G12:G16" si="3">IF(F12="","",D12*F12)</f>
        <v/>
      </c>
      <c r="H12" s="10"/>
      <c r="I12" s="32" t="str">
        <f t="shared" ref="I12:I16" si="4">IF(F12="","",F12*H12+F12)</f>
        <v/>
      </c>
      <c r="J12" s="33" t="str">
        <f t="shared" ref="J12:J16" si="5">IF(F12="","",G12*H12+G12)</f>
        <v/>
      </c>
    </row>
    <row r="13" spans="1:10" s="7" customFormat="1" ht="42.95" customHeight="1" x14ac:dyDescent="0.2">
      <c r="A13" s="26">
        <v>3</v>
      </c>
      <c r="B13" s="27" t="s">
        <v>89</v>
      </c>
      <c r="C13" s="26" t="s">
        <v>15</v>
      </c>
      <c r="D13" s="28">
        <v>10000</v>
      </c>
      <c r="E13" s="8"/>
      <c r="F13" s="9"/>
      <c r="G13" s="31" t="str">
        <f t="shared" si="3"/>
        <v/>
      </c>
      <c r="H13" s="10"/>
      <c r="I13" s="32" t="str">
        <f t="shared" si="4"/>
        <v/>
      </c>
      <c r="J13" s="33" t="str">
        <f t="shared" si="5"/>
        <v/>
      </c>
    </row>
    <row r="14" spans="1:10" s="7" customFormat="1" ht="18.75" customHeight="1" x14ac:dyDescent="0.2">
      <c r="A14" s="26">
        <v>4</v>
      </c>
      <c r="B14" s="27" t="s">
        <v>16</v>
      </c>
      <c r="C14" s="26" t="s">
        <v>17</v>
      </c>
      <c r="D14" s="28">
        <v>4500</v>
      </c>
      <c r="E14" s="8"/>
      <c r="F14" s="9"/>
      <c r="G14" s="31" t="str">
        <f t="shared" si="3"/>
        <v/>
      </c>
      <c r="H14" s="10"/>
      <c r="I14" s="32" t="str">
        <f t="shared" si="4"/>
        <v/>
      </c>
      <c r="J14" s="33" t="str">
        <f t="shared" si="5"/>
        <v/>
      </c>
    </row>
    <row r="15" spans="1:10" s="7" customFormat="1" ht="28.15" customHeight="1" x14ac:dyDescent="0.2">
      <c r="A15" s="26">
        <v>5</v>
      </c>
      <c r="B15" s="27" t="s">
        <v>68</v>
      </c>
      <c r="C15" s="29" t="s">
        <v>18</v>
      </c>
      <c r="D15" s="28">
        <v>2500</v>
      </c>
      <c r="E15" s="8"/>
      <c r="F15" s="9"/>
      <c r="G15" s="31" t="str">
        <f t="shared" si="3"/>
        <v/>
      </c>
      <c r="H15" s="10"/>
      <c r="I15" s="32" t="str">
        <f t="shared" si="4"/>
        <v/>
      </c>
      <c r="J15" s="33" t="str">
        <f t="shared" si="5"/>
        <v/>
      </c>
    </row>
    <row r="16" spans="1:10" s="7" customFormat="1" ht="28.15" customHeight="1" x14ac:dyDescent="0.2">
      <c r="A16" s="26">
        <v>6</v>
      </c>
      <c r="B16" s="30" t="s">
        <v>19</v>
      </c>
      <c r="C16" s="26" t="s">
        <v>14</v>
      </c>
      <c r="D16" s="28">
        <v>40000</v>
      </c>
      <c r="E16" s="8"/>
      <c r="F16" s="9"/>
      <c r="G16" s="31" t="str">
        <f t="shared" si="3"/>
        <v/>
      </c>
      <c r="H16" s="10"/>
      <c r="I16" s="32" t="str">
        <f t="shared" si="4"/>
        <v/>
      </c>
      <c r="J16" s="33" t="str">
        <f t="shared" si="5"/>
        <v/>
      </c>
    </row>
    <row r="17" spans="1:10" s="7" customFormat="1" ht="15.75" customHeight="1" x14ac:dyDescent="0.2">
      <c r="A17" s="105" t="s">
        <v>20</v>
      </c>
      <c r="B17" s="105"/>
      <c r="C17" s="105"/>
      <c r="D17" s="105"/>
      <c r="E17" s="105"/>
      <c r="F17" s="105"/>
      <c r="G17" s="105"/>
      <c r="H17" s="105"/>
      <c r="I17" s="105"/>
      <c r="J17" s="105"/>
    </row>
    <row r="18" spans="1:10" s="7" customFormat="1" ht="21.75" customHeight="1" x14ac:dyDescent="0.2">
      <c r="A18" s="26">
        <v>7</v>
      </c>
      <c r="B18" s="34" t="s">
        <v>21</v>
      </c>
      <c r="C18" s="35" t="s">
        <v>22</v>
      </c>
      <c r="D18" s="36">
        <v>30000</v>
      </c>
      <c r="E18" s="11"/>
      <c r="F18" s="9"/>
      <c r="G18" s="31" t="str">
        <f t="shared" ref="G18:G19" si="6">IF(F18="","",D18*F18)</f>
        <v/>
      </c>
      <c r="H18" s="10"/>
      <c r="I18" s="32" t="str">
        <f t="shared" ref="I18:I19" si="7">IF(F18="","",F18*H18+F18)</f>
        <v/>
      </c>
      <c r="J18" s="33" t="str">
        <f t="shared" ref="J18:J19" si="8">IF(F18="","",G18*H18+G18)</f>
        <v/>
      </c>
    </row>
    <row r="19" spans="1:10" s="7" customFormat="1" ht="21.75" customHeight="1" x14ac:dyDescent="0.2">
      <c r="A19" s="26">
        <v>8</v>
      </c>
      <c r="B19" s="37" t="s">
        <v>94</v>
      </c>
      <c r="C19" s="38" t="s">
        <v>95</v>
      </c>
      <c r="D19" s="36">
        <v>3000</v>
      </c>
      <c r="E19" s="11"/>
      <c r="F19" s="9"/>
      <c r="G19" s="31" t="str">
        <f t="shared" si="6"/>
        <v/>
      </c>
      <c r="H19" s="10"/>
      <c r="I19" s="32" t="str">
        <f t="shared" si="7"/>
        <v/>
      </c>
      <c r="J19" s="33" t="str">
        <f t="shared" si="8"/>
        <v/>
      </c>
    </row>
    <row r="20" spans="1:10" s="7" customFormat="1" ht="15.75" customHeight="1" x14ac:dyDescent="0.2">
      <c r="A20" s="105" t="s">
        <v>23</v>
      </c>
      <c r="B20" s="105"/>
      <c r="C20" s="105"/>
      <c r="D20" s="105"/>
      <c r="E20" s="105"/>
      <c r="F20" s="105"/>
      <c r="G20" s="105">
        <f>SUM(D20*F20)</f>
        <v>0</v>
      </c>
      <c r="H20" s="105"/>
      <c r="I20" s="105"/>
      <c r="J20" s="105"/>
    </row>
    <row r="21" spans="1:10" s="7" customFormat="1" ht="28.15" customHeight="1" x14ac:dyDescent="0.2">
      <c r="A21" s="26">
        <v>9</v>
      </c>
      <c r="B21" s="27" t="s">
        <v>24</v>
      </c>
      <c r="C21" s="26" t="s">
        <v>25</v>
      </c>
      <c r="D21" s="39">
        <v>195000</v>
      </c>
      <c r="E21" s="8"/>
      <c r="F21" s="9"/>
      <c r="G21" s="31" t="str">
        <f t="shared" ref="G21" si="9">IF(F21="","",D21*F21)</f>
        <v/>
      </c>
      <c r="H21" s="10"/>
      <c r="I21" s="32" t="str">
        <f t="shared" ref="I21" si="10">IF(F21="","",F21*H21+F21)</f>
        <v/>
      </c>
      <c r="J21" s="33" t="str">
        <f t="shared" ref="J21" si="11">IF(F21="","",G21*H21+G21)</f>
        <v/>
      </c>
    </row>
    <row r="22" spans="1:10" s="7" customFormat="1" ht="18" customHeight="1" x14ac:dyDescent="0.2">
      <c r="A22" s="105" t="s">
        <v>26</v>
      </c>
      <c r="B22" s="105"/>
      <c r="C22" s="105"/>
      <c r="D22" s="105"/>
      <c r="E22" s="105"/>
      <c r="F22" s="105"/>
      <c r="G22" s="105">
        <f>SUM(D22*F22)</f>
        <v>0</v>
      </c>
      <c r="H22" s="105"/>
      <c r="I22" s="105"/>
      <c r="J22" s="105"/>
    </row>
    <row r="23" spans="1:10" s="7" customFormat="1" ht="28.15" customHeight="1" x14ac:dyDescent="0.2">
      <c r="A23" s="26">
        <v>10</v>
      </c>
      <c r="B23" s="34" t="s">
        <v>27</v>
      </c>
      <c r="C23" s="40" t="s">
        <v>28</v>
      </c>
      <c r="D23" s="28">
        <v>112500</v>
      </c>
      <c r="E23" s="8"/>
      <c r="F23" s="9"/>
      <c r="G23" s="31" t="str">
        <f t="shared" ref="G23:G24" si="12">IF(F23="","",D23*F23)</f>
        <v/>
      </c>
      <c r="H23" s="10"/>
      <c r="I23" s="32" t="str">
        <f t="shared" ref="I23:I24" si="13">IF(F23="","",F23*H23+F23)</f>
        <v/>
      </c>
      <c r="J23" s="33" t="str">
        <f t="shared" ref="J23:J24" si="14">IF(F23="","",G23*H23+G23)</f>
        <v/>
      </c>
    </row>
    <row r="24" spans="1:10" s="7" customFormat="1" ht="31.5" customHeight="1" x14ac:dyDescent="0.2">
      <c r="A24" s="26">
        <v>11</v>
      </c>
      <c r="B24" s="41" t="s">
        <v>87</v>
      </c>
      <c r="C24" s="40" t="s">
        <v>29</v>
      </c>
      <c r="D24" s="28">
        <v>7500</v>
      </c>
      <c r="E24" s="14"/>
      <c r="F24" s="9"/>
      <c r="G24" s="31" t="str">
        <f t="shared" si="12"/>
        <v/>
      </c>
      <c r="H24" s="10"/>
      <c r="I24" s="32" t="str">
        <f t="shared" si="13"/>
        <v/>
      </c>
      <c r="J24" s="33" t="str">
        <f t="shared" si="14"/>
        <v/>
      </c>
    </row>
    <row r="25" spans="1:10" s="7" customFormat="1" ht="18" customHeight="1" x14ac:dyDescent="0.2">
      <c r="A25" s="105" t="s">
        <v>30</v>
      </c>
      <c r="B25" s="105"/>
      <c r="C25" s="105"/>
      <c r="D25" s="105"/>
      <c r="E25" s="105"/>
      <c r="F25" s="105"/>
      <c r="G25" s="105">
        <f>SUM(D25*F25)</f>
        <v>0</v>
      </c>
      <c r="H25" s="105"/>
      <c r="I25" s="105"/>
      <c r="J25" s="105"/>
    </row>
    <row r="26" spans="1:10" s="7" customFormat="1" ht="19.5" customHeight="1" x14ac:dyDescent="0.2">
      <c r="A26" s="26">
        <v>12</v>
      </c>
      <c r="B26" s="34" t="s">
        <v>31</v>
      </c>
      <c r="C26" s="40" t="s">
        <v>86</v>
      </c>
      <c r="D26" s="28">
        <v>3000</v>
      </c>
      <c r="E26" s="12"/>
      <c r="F26" s="9"/>
      <c r="G26" s="31" t="str">
        <f t="shared" ref="G26:G27" si="15">IF(F26="","",D26*F26)</f>
        <v/>
      </c>
      <c r="H26" s="10"/>
      <c r="I26" s="32" t="str">
        <f t="shared" ref="I26:I27" si="16">IF(F26="","",F26*H26+F26)</f>
        <v/>
      </c>
      <c r="J26" s="33" t="str">
        <f t="shared" ref="J26:J27" si="17">IF(F26="","",G26*H26+G26)</f>
        <v/>
      </c>
    </row>
    <row r="27" spans="1:10" s="7" customFormat="1" ht="30" customHeight="1" x14ac:dyDescent="0.2">
      <c r="A27" s="26">
        <v>13</v>
      </c>
      <c r="B27" s="34" t="s">
        <v>32</v>
      </c>
      <c r="C27" s="40" t="s">
        <v>33</v>
      </c>
      <c r="D27" s="28">
        <v>1600</v>
      </c>
      <c r="E27" s="12"/>
      <c r="F27" s="9"/>
      <c r="G27" s="31" t="str">
        <f t="shared" si="15"/>
        <v/>
      </c>
      <c r="H27" s="10"/>
      <c r="I27" s="32" t="str">
        <f t="shared" si="16"/>
        <v/>
      </c>
      <c r="J27" s="33" t="str">
        <f t="shared" si="17"/>
        <v/>
      </c>
    </row>
    <row r="28" spans="1:10" s="7" customFormat="1" ht="20.25" customHeight="1" x14ac:dyDescent="0.2">
      <c r="A28" s="105" t="s">
        <v>34</v>
      </c>
      <c r="B28" s="105"/>
      <c r="C28" s="105"/>
      <c r="D28" s="105"/>
      <c r="E28" s="105"/>
      <c r="F28" s="105"/>
      <c r="G28" s="105">
        <f>SUM(D28*F28)</f>
        <v>0</v>
      </c>
      <c r="H28" s="105"/>
      <c r="I28" s="105"/>
      <c r="J28" s="105"/>
    </row>
    <row r="29" spans="1:10" s="7" customFormat="1" ht="54" customHeight="1" x14ac:dyDescent="0.2">
      <c r="A29" s="26">
        <v>14</v>
      </c>
      <c r="B29" s="34" t="s">
        <v>35</v>
      </c>
      <c r="C29" s="40" t="s">
        <v>36</v>
      </c>
      <c r="D29" s="28">
        <v>3000</v>
      </c>
      <c r="E29" s="12"/>
      <c r="F29" s="9"/>
      <c r="G29" s="31" t="str">
        <f t="shared" ref="G29" si="18">IF(F29="","",D29*F29)</f>
        <v/>
      </c>
      <c r="H29" s="10"/>
      <c r="I29" s="32" t="str">
        <f t="shared" ref="I29" si="19">IF(F29="","",F29*H29+F29)</f>
        <v/>
      </c>
      <c r="J29" s="33" t="str">
        <f t="shared" ref="J29" si="20">IF(F29="","",G29*H29+G29)</f>
        <v/>
      </c>
    </row>
    <row r="30" spans="1:10" s="7" customFormat="1" ht="12.75" customHeight="1" x14ac:dyDescent="0.2">
      <c r="A30" s="105" t="s">
        <v>37</v>
      </c>
      <c r="B30" s="105"/>
      <c r="C30" s="105"/>
      <c r="D30" s="105"/>
      <c r="E30" s="105"/>
      <c r="F30" s="105"/>
      <c r="G30" s="105">
        <f>SUM(D30*F30)</f>
        <v>0</v>
      </c>
      <c r="H30" s="105"/>
      <c r="I30" s="105"/>
      <c r="J30" s="105"/>
    </row>
    <row r="31" spans="1:10" s="7" customFormat="1" ht="27" customHeight="1" x14ac:dyDescent="0.2">
      <c r="A31" s="26">
        <v>15</v>
      </c>
      <c r="B31" s="34" t="s">
        <v>38</v>
      </c>
      <c r="C31" s="40">
        <v>5</v>
      </c>
      <c r="D31" s="28">
        <v>35000</v>
      </c>
      <c r="E31" s="6"/>
      <c r="F31" s="9"/>
      <c r="G31" s="31" t="str">
        <f t="shared" ref="G31" si="21">IF(F31="","",D31*F31)</f>
        <v/>
      </c>
      <c r="H31" s="10"/>
      <c r="I31" s="32" t="str">
        <f t="shared" ref="I31" si="22">IF(F31="","",F31*H31+F31)</f>
        <v/>
      </c>
      <c r="J31" s="33" t="str">
        <f t="shared" ref="J31" si="23">IF(F31="","",G31*H31+G31)</f>
        <v/>
      </c>
    </row>
    <row r="32" spans="1:10" s="7" customFormat="1" ht="12.75" customHeight="1" x14ac:dyDescent="0.2">
      <c r="A32" s="105" t="s">
        <v>39</v>
      </c>
      <c r="B32" s="105"/>
      <c r="C32" s="105"/>
      <c r="D32" s="105"/>
      <c r="E32" s="105"/>
      <c r="F32" s="105"/>
      <c r="G32" s="105">
        <f>SUM(D32*F32)</f>
        <v>0</v>
      </c>
      <c r="H32" s="105"/>
      <c r="I32" s="105"/>
      <c r="J32" s="105"/>
    </row>
    <row r="33" spans="1:10" s="7" customFormat="1" ht="25.9" customHeight="1" x14ac:dyDescent="0.2">
      <c r="A33" s="42" t="s">
        <v>1</v>
      </c>
      <c r="B33" s="105" t="s">
        <v>82</v>
      </c>
      <c r="C33" s="105"/>
      <c r="D33" s="43" t="s">
        <v>40</v>
      </c>
      <c r="E33" s="43" t="s">
        <v>3</v>
      </c>
      <c r="F33" s="43" t="s">
        <v>41</v>
      </c>
      <c r="G33" s="43" t="s">
        <v>5</v>
      </c>
      <c r="H33" s="42" t="s">
        <v>6</v>
      </c>
      <c r="I33" s="22" t="s">
        <v>47</v>
      </c>
      <c r="J33" s="43" t="s">
        <v>7</v>
      </c>
    </row>
    <row r="34" spans="1:10" s="7" customFormat="1" ht="26.25" customHeight="1" x14ac:dyDescent="0.2">
      <c r="A34" s="26">
        <v>1</v>
      </c>
      <c r="B34" s="106" t="s">
        <v>84</v>
      </c>
      <c r="C34" s="106"/>
      <c r="D34" s="28">
        <v>100000</v>
      </c>
      <c r="E34" s="12"/>
      <c r="F34" s="9"/>
      <c r="G34" s="31" t="str">
        <f t="shared" ref="G34:G43" si="24">IF(F34="","",D34*F34)</f>
        <v/>
      </c>
      <c r="H34" s="10"/>
      <c r="I34" s="32" t="str">
        <f t="shared" ref="I34:I43" si="25">IF(F34="","",F34*H34+F34)</f>
        <v/>
      </c>
      <c r="J34" s="33" t="str">
        <f t="shared" ref="J34:J43" si="26">IF(F34="","",G34*H34+G34)</f>
        <v/>
      </c>
    </row>
    <row r="35" spans="1:10" s="7" customFormat="1" ht="56.1" customHeight="1" x14ac:dyDescent="0.2">
      <c r="A35" s="26">
        <v>2</v>
      </c>
      <c r="B35" s="107" t="s">
        <v>96</v>
      </c>
      <c r="C35" s="106"/>
      <c r="D35" s="28">
        <v>128000</v>
      </c>
      <c r="E35" s="12"/>
      <c r="F35" s="9"/>
      <c r="G35" s="31" t="str">
        <f t="shared" si="24"/>
        <v/>
      </c>
      <c r="H35" s="10"/>
      <c r="I35" s="32" t="str">
        <f t="shared" si="25"/>
        <v/>
      </c>
      <c r="J35" s="33" t="str">
        <f t="shared" si="26"/>
        <v/>
      </c>
    </row>
    <row r="36" spans="1:10" s="7" customFormat="1" ht="29.25" customHeight="1" x14ac:dyDescent="0.2">
      <c r="A36" s="26">
        <v>3</v>
      </c>
      <c r="B36" s="106" t="s">
        <v>85</v>
      </c>
      <c r="C36" s="106"/>
      <c r="D36" s="28">
        <v>10000</v>
      </c>
      <c r="E36" s="12"/>
      <c r="F36" s="9"/>
      <c r="G36" s="31" t="str">
        <f t="shared" si="24"/>
        <v/>
      </c>
      <c r="H36" s="10"/>
      <c r="I36" s="32" t="str">
        <f t="shared" si="25"/>
        <v/>
      </c>
      <c r="J36" s="33" t="str">
        <f t="shared" si="26"/>
        <v/>
      </c>
    </row>
    <row r="37" spans="1:10" s="7" customFormat="1" ht="18.75" customHeight="1" x14ac:dyDescent="0.2">
      <c r="A37" s="26">
        <v>4</v>
      </c>
      <c r="B37" s="108" t="s">
        <v>69</v>
      </c>
      <c r="C37" s="108"/>
      <c r="D37" s="28">
        <v>180000</v>
      </c>
      <c r="E37" s="12"/>
      <c r="F37" s="9"/>
      <c r="G37" s="31" t="str">
        <f t="shared" si="24"/>
        <v/>
      </c>
      <c r="H37" s="10"/>
      <c r="I37" s="32" t="str">
        <f t="shared" si="25"/>
        <v/>
      </c>
      <c r="J37" s="33" t="str">
        <f t="shared" si="26"/>
        <v/>
      </c>
    </row>
    <row r="38" spans="1:10" s="7" customFormat="1" ht="26.25" customHeight="1" x14ac:dyDescent="0.2">
      <c r="A38" s="26">
        <v>5</v>
      </c>
      <c r="B38" s="108" t="s">
        <v>42</v>
      </c>
      <c r="C38" s="108"/>
      <c r="D38" s="28">
        <v>45000</v>
      </c>
      <c r="E38" s="12"/>
      <c r="F38" s="9"/>
      <c r="G38" s="31" t="str">
        <f t="shared" si="24"/>
        <v/>
      </c>
      <c r="H38" s="10"/>
      <c r="I38" s="32" t="str">
        <f t="shared" si="25"/>
        <v/>
      </c>
      <c r="J38" s="33" t="str">
        <f t="shared" si="26"/>
        <v/>
      </c>
    </row>
    <row r="39" spans="1:10" s="7" customFormat="1" ht="12" customHeight="1" x14ac:dyDescent="0.2">
      <c r="A39" s="26">
        <v>6</v>
      </c>
      <c r="B39" s="108" t="s">
        <v>43</v>
      </c>
      <c r="C39" s="108"/>
      <c r="D39" s="28">
        <v>60000</v>
      </c>
      <c r="E39" s="12"/>
      <c r="F39" s="9"/>
      <c r="G39" s="31" t="str">
        <f t="shared" si="24"/>
        <v/>
      </c>
      <c r="H39" s="10"/>
      <c r="I39" s="32" t="str">
        <f t="shared" si="25"/>
        <v/>
      </c>
      <c r="J39" s="33" t="str">
        <f t="shared" si="26"/>
        <v/>
      </c>
    </row>
    <row r="40" spans="1:10" s="7" customFormat="1" ht="15.75" customHeight="1" x14ac:dyDescent="0.2">
      <c r="A40" s="26">
        <v>7</v>
      </c>
      <c r="B40" s="108" t="s">
        <v>44</v>
      </c>
      <c r="C40" s="108"/>
      <c r="D40" s="28">
        <v>200000</v>
      </c>
      <c r="E40" s="12"/>
      <c r="F40" s="9"/>
      <c r="G40" s="31" t="str">
        <f t="shared" si="24"/>
        <v/>
      </c>
      <c r="H40" s="10"/>
      <c r="I40" s="32" t="str">
        <f t="shared" si="25"/>
        <v/>
      </c>
      <c r="J40" s="33" t="str">
        <f t="shared" si="26"/>
        <v/>
      </c>
    </row>
    <row r="41" spans="1:10" s="7" customFormat="1" ht="91.5" customHeight="1" x14ac:dyDescent="0.2">
      <c r="A41" s="26">
        <v>8</v>
      </c>
      <c r="B41" s="98" t="s">
        <v>93</v>
      </c>
      <c r="C41" s="98"/>
      <c r="D41" s="28">
        <v>15000</v>
      </c>
      <c r="E41" s="12"/>
      <c r="F41" s="9"/>
      <c r="G41" s="31" t="str">
        <f t="shared" si="24"/>
        <v/>
      </c>
      <c r="H41" s="10"/>
      <c r="I41" s="32" t="str">
        <f t="shared" si="25"/>
        <v/>
      </c>
      <c r="J41" s="33" t="str">
        <f t="shared" si="26"/>
        <v/>
      </c>
    </row>
    <row r="42" spans="1:10" s="7" customFormat="1" ht="33" customHeight="1" x14ac:dyDescent="0.2">
      <c r="A42" s="26">
        <v>9</v>
      </c>
      <c r="B42" s="98" t="s">
        <v>45</v>
      </c>
      <c r="C42" s="98"/>
      <c r="D42" s="28">
        <v>20000</v>
      </c>
      <c r="E42" s="12"/>
      <c r="F42" s="9"/>
      <c r="G42" s="31" t="str">
        <f t="shared" si="24"/>
        <v/>
      </c>
      <c r="H42" s="10"/>
      <c r="I42" s="32" t="str">
        <f t="shared" si="25"/>
        <v/>
      </c>
      <c r="J42" s="33" t="str">
        <f t="shared" si="26"/>
        <v/>
      </c>
    </row>
    <row r="43" spans="1:10" s="7" customFormat="1" ht="28.5" customHeight="1" x14ac:dyDescent="0.2">
      <c r="A43" s="26">
        <v>10</v>
      </c>
      <c r="B43" s="98" t="s">
        <v>46</v>
      </c>
      <c r="C43" s="98"/>
      <c r="D43" s="28">
        <v>1000</v>
      </c>
      <c r="E43" s="12"/>
      <c r="F43" s="9"/>
      <c r="G43" s="31" t="str">
        <f t="shared" si="24"/>
        <v/>
      </c>
      <c r="H43" s="10"/>
      <c r="I43" s="32" t="str">
        <f t="shared" si="25"/>
        <v/>
      </c>
      <c r="J43" s="33" t="str">
        <f t="shared" si="26"/>
        <v/>
      </c>
    </row>
    <row r="44" spans="1:10" ht="21.75" customHeight="1" x14ac:dyDescent="0.2">
      <c r="A44" s="44">
        <v>11</v>
      </c>
      <c r="B44" s="101" t="s">
        <v>83</v>
      </c>
      <c r="C44" s="102"/>
      <c r="D44" s="102"/>
      <c r="E44" s="102"/>
      <c r="F44" s="102"/>
      <c r="G44" s="102"/>
      <c r="H44" s="102"/>
      <c r="I44" s="102"/>
      <c r="J44" s="102"/>
    </row>
    <row r="45" spans="1:10" ht="21.75" customHeight="1" x14ac:dyDescent="0.2">
      <c r="A45" s="44"/>
      <c r="B45" s="103" t="s">
        <v>97</v>
      </c>
      <c r="C45" s="103"/>
      <c r="D45" s="103"/>
      <c r="E45" s="103"/>
      <c r="F45" s="103"/>
      <c r="G45" s="103"/>
      <c r="H45" s="103"/>
      <c r="I45" s="104"/>
      <c r="J45" s="45"/>
    </row>
    <row r="46" spans="1:10" ht="25.5" customHeight="1" x14ac:dyDescent="0.2">
      <c r="A46" s="48" t="s">
        <v>99</v>
      </c>
      <c r="B46" s="49" t="s">
        <v>82</v>
      </c>
      <c r="C46" s="49" t="s">
        <v>100</v>
      </c>
      <c r="D46" s="49" t="s">
        <v>101</v>
      </c>
      <c r="E46" s="49" t="s">
        <v>102</v>
      </c>
      <c r="F46" s="49" t="s">
        <v>41</v>
      </c>
      <c r="G46" s="49" t="s">
        <v>5</v>
      </c>
      <c r="H46" s="21" t="s">
        <v>6</v>
      </c>
      <c r="I46" s="22" t="s">
        <v>47</v>
      </c>
      <c r="J46" s="22" t="s">
        <v>7</v>
      </c>
    </row>
    <row r="47" spans="1:10" ht="30.75" customHeight="1" x14ac:dyDescent="0.2">
      <c r="A47" s="46">
        <v>1</v>
      </c>
      <c r="B47" s="15"/>
      <c r="C47" s="47" t="s">
        <v>98</v>
      </c>
      <c r="D47" s="16"/>
      <c r="E47" s="50"/>
      <c r="F47" s="9"/>
      <c r="G47" s="31" t="str">
        <f>IF(F47="","",E47*F47)</f>
        <v/>
      </c>
      <c r="H47" s="10"/>
      <c r="I47" s="32" t="str">
        <f t="shared" ref="I47:I48" si="27">IF(F47="","",F47*H47+F47)</f>
        <v/>
      </c>
      <c r="J47" s="33" t="str">
        <f t="shared" ref="J47:J48" si="28">IF(F47="","",G47*H47+G47)</f>
        <v/>
      </c>
    </row>
    <row r="48" spans="1:10" ht="33" customHeight="1" x14ac:dyDescent="0.2">
      <c r="A48" s="46">
        <v>2</v>
      </c>
      <c r="B48" s="15"/>
      <c r="C48" s="47" t="s">
        <v>98</v>
      </c>
      <c r="D48" s="16"/>
      <c r="E48" s="50"/>
      <c r="F48" s="9"/>
      <c r="G48" s="31" t="str">
        <f>IF(F48="","",E48*F48)</f>
        <v/>
      </c>
      <c r="H48" s="10"/>
      <c r="I48" s="32" t="str">
        <f t="shared" si="27"/>
        <v/>
      </c>
      <c r="J48" s="33" t="str">
        <f t="shared" si="28"/>
        <v/>
      </c>
    </row>
    <row r="49" spans="1:10" ht="44.25" customHeight="1" x14ac:dyDescent="0.2">
      <c r="A49" s="51" t="s">
        <v>1</v>
      </c>
      <c r="B49" s="52" t="s">
        <v>51</v>
      </c>
      <c r="C49" s="53" t="s">
        <v>52</v>
      </c>
      <c r="D49" s="54" t="s">
        <v>53</v>
      </c>
      <c r="E49" s="55" t="s">
        <v>54</v>
      </c>
      <c r="F49" s="54" t="s">
        <v>55</v>
      </c>
      <c r="G49" s="56" t="s">
        <v>56</v>
      </c>
      <c r="H49" s="99" t="s">
        <v>57</v>
      </c>
      <c r="I49" s="99"/>
      <c r="J49" s="57"/>
    </row>
    <row r="50" spans="1:10" ht="12.75" customHeight="1" x14ac:dyDescent="0.2">
      <c r="A50" s="58" t="s">
        <v>8</v>
      </c>
      <c r="B50" s="59" t="s">
        <v>9</v>
      </c>
      <c r="C50" s="58" t="s">
        <v>10</v>
      </c>
      <c r="D50" s="60" t="s">
        <v>11</v>
      </c>
      <c r="E50" s="61" t="s">
        <v>12</v>
      </c>
      <c r="F50" s="60" t="s">
        <v>58</v>
      </c>
      <c r="G50" s="62" t="s">
        <v>59</v>
      </c>
      <c r="H50" s="100" t="s">
        <v>60</v>
      </c>
      <c r="I50" s="100"/>
      <c r="J50" s="57"/>
    </row>
    <row r="51" spans="1:10" ht="29.25" customHeight="1" x14ac:dyDescent="0.2">
      <c r="A51" s="63">
        <v>1</v>
      </c>
      <c r="B51" s="64" t="s">
        <v>80</v>
      </c>
      <c r="C51" s="65">
        <v>36</v>
      </c>
      <c r="D51" s="4"/>
      <c r="E51" s="5"/>
      <c r="F51" s="66" t="str">
        <f>IF(D51="","",IF(E51="","",D51+D51*E51))</f>
        <v/>
      </c>
      <c r="G51" s="66" t="str">
        <f>IF(D51="","",D51*C51)</f>
        <v/>
      </c>
      <c r="H51" s="97" t="str">
        <f>IF(D51="","",IF(E51="","",F51*C51))</f>
        <v/>
      </c>
      <c r="I51" s="97"/>
      <c r="J51" s="67"/>
    </row>
    <row r="52" spans="1:10" ht="25.5" x14ac:dyDescent="0.2">
      <c r="A52" s="63">
        <v>2</v>
      </c>
      <c r="B52" s="64" t="s">
        <v>81</v>
      </c>
      <c r="C52" s="65">
        <v>36</v>
      </c>
      <c r="D52" s="4"/>
      <c r="E52" s="5"/>
      <c r="F52" s="66" t="str">
        <f>IF(D52="","",IF(E52="","",D52+D52*E52))</f>
        <v/>
      </c>
      <c r="G52" s="66" t="str">
        <f>IF(D52="","",D52*C52)</f>
        <v/>
      </c>
      <c r="H52" s="97" t="str">
        <f>IF(D52="","",IF(E52="","",F52*C52))</f>
        <v/>
      </c>
      <c r="I52" s="97"/>
      <c r="J52" s="68"/>
    </row>
    <row r="53" spans="1:10" ht="21.75" customHeight="1" x14ac:dyDescent="0.2">
      <c r="A53" s="69"/>
      <c r="B53" s="70" t="s">
        <v>64</v>
      </c>
      <c r="C53" s="71"/>
      <c r="D53" s="72"/>
      <c r="E53" s="71"/>
      <c r="F53" s="73"/>
      <c r="G53" s="74"/>
      <c r="H53" s="74"/>
      <c r="I53" s="74"/>
      <c r="J53" s="68"/>
    </row>
    <row r="54" spans="1:10" ht="20.25" customHeight="1" x14ac:dyDescent="0.2">
      <c r="A54" s="69"/>
      <c r="B54" s="75" t="s">
        <v>61</v>
      </c>
      <c r="C54" s="94"/>
      <c r="D54" s="95"/>
      <c r="E54" s="95"/>
      <c r="F54" s="96"/>
      <c r="G54" s="74"/>
      <c r="H54" s="74"/>
      <c r="I54" s="74"/>
      <c r="J54" s="68"/>
    </row>
    <row r="55" spans="1:10" ht="20.25" customHeight="1" x14ac:dyDescent="0.2">
      <c r="A55" s="69"/>
      <c r="B55" s="76" t="s">
        <v>62</v>
      </c>
      <c r="C55" s="94"/>
      <c r="D55" s="95"/>
      <c r="E55" s="95"/>
      <c r="F55" s="96"/>
      <c r="G55" s="74"/>
      <c r="H55" s="74"/>
      <c r="I55" s="74"/>
      <c r="J55" s="68"/>
    </row>
    <row r="56" spans="1:10" ht="20.25" customHeight="1" x14ac:dyDescent="0.2">
      <c r="A56" s="77"/>
      <c r="B56" s="78" t="s">
        <v>63</v>
      </c>
      <c r="C56" s="94"/>
      <c r="D56" s="95"/>
      <c r="E56" s="95"/>
      <c r="F56" s="96"/>
      <c r="G56" s="85"/>
      <c r="H56" s="85"/>
      <c r="I56" s="85"/>
      <c r="J56" s="68"/>
    </row>
    <row r="57" spans="1:10" ht="21" customHeight="1" x14ac:dyDescent="0.2">
      <c r="A57" s="79"/>
      <c r="B57" s="70" t="s">
        <v>65</v>
      </c>
      <c r="C57" s="82"/>
      <c r="D57" s="83"/>
      <c r="E57" s="84"/>
      <c r="F57" s="84"/>
      <c r="G57" s="85"/>
      <c r="H57" s="85"/>
      <c r="I57" s="85"/>
      <c r="J57" s="68"/>
    </row>
    <row r="58" spans="1:10" ht="20.25" customHeight="1" x14ac:dyDescent="0.2">
      <c r="A58" s="80"/>
      <c r="B58" s="75" t="s">
        <v>61</v>
      </c>
      <c r="C58" s="94"/>
      <c r="D58" s="95"/>
      <c r="E58" s="95"/>
      <c r="F58" s="96"/>
      <c r="G58" s="85"/>
      <c r="H58" s="85"/>
      <c r="I58" s="85"/>
      <c r="J58" s="68"/>
    </row>
    <row r="59" spans="1:10" ht="20.25" customHeight="1" x14ac:dyDescent="0.2">
      <c r="A59" s="80"/>
      <c r="B59" s="75" t="s">
        <v>62</v>
      </c>
      <c r="C59" s="94"/>
      <c r="D59" s="95"/>
      <c r="E59" s="95"/>
      <c r="F59" s="96"/>
      <c r="G59" s="85"/>
      <c r="H59" s="85"/>
      <c r="I59" s="85"/>
      <c r="J59" s="68"/>
    </row>
    <row r="60" spans="1:10" ht="20.25" customHeight="1" x14ac:dyDescent="0.2">
      <c r="A60" s="81"/>
      <c r="B60" s="75" t="s">
        <v>63</v>
      </c>
      <c r="C60" s="94"/>
      <c r="D60" s="95"/>
      <c r="E60" s="95"/>
      <c r="F60" s="96"/>
      <c r="G60" s="86" t="str">
        <f>IF(F60="","",D60*F60)</f>
        <v/>
      </c>
      <c r="H60" s="87"/>
      <c r="I60" s="88" t="str">
        <f>IF(F60="","",F60*H60+F60)</f>
        <v/>
      </c>
      <c r="J60" s="89" t="str">
        <f>IF(F60="","",G60*H60+G60)</f>
        <v/>
      </c>
    </row>
    <row r="61" spans="1:10" ht="21.75" customHeight="1" x14ac:dyDescent="0.2">
      <c r="A61" s="69"/>
      <c r="B61" s="70" t="s">
        <v>104</v>
      </c>
      <c r="C61" s="71"/>
      <c r="D61" s="72"/>
      <c r="E61" s="71"/>
      <c r="F61" s="73"/>
      <c r="G61" s="74"/>
      <c r="H61" s="74"/>
      <c r="I61" s="74"/>
      <c r="J61" s="68"/>
    </row>
    <row r="62" spans="1:10" ht="20.25" customHeight="1" x14ac:dyDescent="0.2">
      <c r="A62" s="69"/>
      <c r="B62" s="75" t="s">
        <v>61</v>
      </c>
      <c r="C62" s="94"/>
      <c r="D62" s="95"/>
      <c r="E62" s="95"/>
      <c r="F62" s="96"/>
      <c r="G62" s="74"/>
      <c r="H62" s="74"/>
      <c r="I62" s="74"/>
      <c r="J62" s="68"/>
    </row>
    <row r="63" spans="1:10" ht="20.25" customHeight="1" x14ac:dyDescent="0.2">
      <c r="A63" s="69"/>
      <c r="B63" s="76" t="s">
        <v>62</v>
      </c>
      <c r="C63" s="94"/>
      <c r="D63" s="95"/>
      <c r="E63" s="95"/>
      <c r="F63" s="96"/>
      <c r="G63" s="74"/>
      <c r="H63" s="74"/>
      <c r="I63" s="74"/>
      <c r="J63" s="68"/>
    </row>
    <row r="64" spans="1:10" ht="20.25" customHeight="1" x14ac:dyDescent="0.2">
      <c r="A64" s="77"/>
      <c r="B64" s="78" t="s">
        <v>63</v>
      </c>
      <c r="C64" s="94"/>
      <c r="D64" s="95"/>
      <c r="E64" s="95"/>
      <c r="F64" s="96"/>
      <c r="G64" s="85"/>
      <c r="H64" s="85"/>
      <c r="I64" s="85"/>
      <c r="J64" s="68"/>
    </row>
    <row r="65" spans="1:10" ht="20.25" customHeight="1" x14ac:dyDescent="0.2">
      <c r="A65" s="79"/>
      <c r="B65" s="83"/>
      <c r="C65" s="116"/>
      <c r="D65" s="116"/>
      <c r="E65" s="117"/>
      <c r="F65" s="117"/>
      <c r="G65" s="85"/>
      <c r="H65" s="85"/>
      <c r="I65" s="85"/>
      <c r="J65" s="68"/>
    </row>
    <row r="66" spans="1:10" s="111" customFormat="1" ht="12" x14ac:dyDescent="0.2">
      <c r="A66" s="118" t="s">
        <v>111</v>
      </c>
      <c r="B66" s="119"/>
      <c r="C66" s="120"/>
      <c r="D66" s="121"/>
      <c r="E66" s="121"/>
      <c r="F66" s="121"/>
      <c r="G66" s="122"/>
      <c r="H66" s="122"/>
      <c r="I66" s="122"/>
      <c r="J66" s="122"/>
    </row>
    <row r="67" spans="1:10" s="112" customFormat="1" ht="24" x14ac:dyDescent="0.2">
      <c r="A67" s="123" t="s">
        <v>1</v>
      </c>
      <c r="B67" s="124" t="s">
        <v>51</v>
      </c>
      <c r="C67" s="125" t="s">
        <v>105</v>
      </c>
      <c r="D67" s="126" t="s">
        <v>106</v>
      </c>
      <c r="E67" s="127" t="s">
        <v>54</v>
      </c>
      <c r="F67" s="128" t="s">
        <v>107</v>
      </c>
      <c r="G67" s="128" t="s">
        <v>108</v>
      </c>
      <c r="H67" s="122"/>
      <c r="I67" s="122"/>
      <c r="J67" s="122"/>
    </row>
    <row r="68" spans="1:10" s="111" customFormat="1" ht="12" x14ac:dyDescent="0.2">
      <c r="A68" s="125" t="s">
        <v>8</v>
      </c>
      <c r="B68" s="129" t="s">
        <v>9</v>
      </c>
      <c r="C68" s="130" t="s">
        <v>10</v>
      </c>
      <c r="D68" s="126" t="s">
        <v>11</v>
      </c>
      <c r="E68" s="127" t="s">
        <v>12</v>
      </c>
      <c r="F68" s="128" t="s">
        <v>109</v>
      </c>
      <c r="G68" s="128" t="s">
        <v>110</v>
      </c>
      <c r="H68" s="122"/>
      <c r="I68" s="122"/>
      <c r="J68" s="122"/>
    </row>
    <row r="69" spans="1:10" s="112" customFormat="1" ht="47.1" customHeight="1" x14ac:dyDescent="0.2">
      <c r="A69" s="131">
        <v>1</v>
      </c>
      <c r="B69" s="113"/>
      <c r="C69" s="132">
        <v>1</v>
      </c>
      <c r="D69" s="114"/>
      <c r="E69" s="115"/>
      <c r="F69" s="128" t="str">
        <f>IF(D69="","",C69*D69)</f>
        <v/>
      </c>
      <c r="G69" s="128" t="str">
        <f>IF(D69="","",F69*E69+F69)</f>
        <v/>
      </c>
      <c r="H69" s="122"/>
      <c r="I69" s="122"/>
      <c r="J69" s="122"/>
    </row>
    <row r="70" spans="1:10" s="112" customFormat="1" ht="21" customHeight="1" x14ac:dyDescent="0.2">
      <c r="A70" s="133"/>
      <c r="B70" s="136"/>
      <c r="C70" s="134"/>
      <c r="D70" s="88"/>
      <c r="E70" s="87"/>
      <c r="F70" s="135"/>
      <c r="G70" s="135"/>
      <c r="H70" s="122"/>
      <c r="I70" s="122"/>
      <c r="J70" s="122"/>
    </row>
    <row r="71" spans="1:10" ht="47.1" customHeight="1" x14ac:dyDescent="0.2">
      <c r="A71" s="18"/>
      <c r="B71" s="17"/>
      <c r="C71" s="18"/>
      <c r="D71" s="137" t="s">
        <v>112</v>
      </c>
      <c r="E71" s="137"/>
      <c r="F71" s="138" t="s">
        <v>66</v>
      </c>
      <c r="G71" s="139">
        <f>SUM(G11:G16,G18:G19,G21:G21,G23:G24,G26:G27,G29,G31:G31,G34:G43,G47:G48,G51:G52,F69)</f>
        <v>0</v>
      </c>
      <c r="H71" s="140" t="s">
        <v>67</v>
      </c>
      <c r="I71" s="141"/>
      <c r="J71" s="139">
        <f>SUM(J11:J16,J18:J19,J21:J21,J23:J24,J26:J27,J29,J31:J31,J34:J43,J47:J48,H51:I52,G69)</f>
        <v>0</v>
      </c>
    </row>
  </sheetData>
  <sheetProtection selectLockedCells="1" selectUnlockedCells="1"/>
  <mergeCells count="40">
    <mergeCell ref="A3:J3"/>
    <mergeCell ref="A5:J5"/>
    <mergeCell ref="A32:J32"/>
    <mergeCell ref="A22:J22"/>
    <mergeCell ref="A10:J10"/>
    <mergeCell ref="A6:J6"/>
    <mergeCell ref="A7:J7"/>
    <mergeCell ref="A17:J17"/>
    <mergeCell ref="A20:J20"/>
    <mergeCell ref="B41:C41"/>
    <mergeCell ref="B33:C33"/>
    <mergeCell ref="A25:J25"/>
    <mergeCell ref="A28:J28"/>
    <mergeCell ref="A30:J30"/>
    <mergeCell ref="B34:C34"/>
    <mergeCell ref="B35:C35"/>
    <mergeCell ref="B36:C36"/>
    <mergeCell ref="B37:C37"/>
    <mergeCell ref="B39:C39"/>
    <mergeCell ref="B40:C40"/>
    <mergeCell ref="B38:C38"/>
    <mergeCell ref="H51:I51"/>
    <mergeCell ref="C58:F58"/>
    <mergeCell ref="C54:F54"/>
    <mergeCell ref="B42:C42"/>
    <mergeCell ref="B43:C43"/>
    <mergeCell ref="H49:I49"/>
    <mergeCell ref="H50:I50"/>
    <mergeCell ref="B44:J44"/>
    <mergeCell ref="B45:I45"/>
    <mergeCell ref="C59:F59"/>
    <mergeCell ref="C60:F60"/>
    <mergeCell ref="H71:I71"/>
    <mergeCell ref="H52:I52"/>
    <mergeCell ref="C55:F55"/>
    <mergeCell ref="C56:F56"/>
    <mergeCell ref="C62:F62"/>
    <mergeCell ref="C63:F63"/>
    <mergeCell ref="C64:F64"/>
    <mergeCell ref="D71:E71"/>
  </mergeCells>
  <phoneticPr fontId="4" type="noConversion"/>
  <pageMargins left="0.59055118110236227" right="0.39370078740157483" top="0.70866141732283472" bottom="0.78740157480314965" header="0.39370078740157483" footer="0.31496062992125984"/>
  <pageSetup paperSize="9" scale="97" orientation="landscape" useFirstPageNumber="1" horizontalDpi="300" verticalDpi="300" r:id="rId1"/>
  <headerFooter alignWithMargins="0"/>
  <rowBreaks count="2" manualBreakCount="2">
    <brk id="22" max="9" man="1"/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ASZJ: Witold Kuszewski</dc:creator>
  <cp:lastModifiedBy>Elżbieta EA. Abramek</cp:lastModifiedBy>
  <cp:lastPrinted>2021-04-08T12:08:19Z</cp:lastPrinted>
  <dcterms:created xsi:type="dcterms:W3CDTF">2019-02-26T07:52:20Z</dcterms:created>
  <dcterms:modified xsi:type="dcterms:W3CDTF">2024-02-20T08:19:04Z</dcterms:modified>
</cp:coreProperties>
</file>